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6" yWindow="132" windowWidth="14628" windowHeight="6120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F6" i="1" l="1"/>
  <c r="F7" i="1"/>
  <c r="F8" i="1"/>
  <c r="F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E6" i="1"/>
  <c r="E7" i="1"/>
  <c r="E8" i="1"/>
  <c r="E5" i="1"/>
  <c r="D6" i="1"/>
  <c r="D7" i="1"/>
  <c r="D8" i="1"/>
  <c r="D5" i="1"/>
  <c r="N5" i="1"/>
  <c r="I5" i="1"/>
</calcChain>
</file>

<file path=xl/sharedStrings.xml><?xml version="1.0" encoding="utf-8"?>
<sst xmlns="http://schemas.openxmlformats.org/spreadsheetml/2006/main" count="23" uniqueCount="15">
  <si>
    <t>CODIGO</t>
  </si>
  <si>
    <t>DESCRIPCIÓN</t>
  </si>
  <si>
    <t>ENTRADAS</t>
  </si>
  <si>
    <t>SALIDAS</t>
  </si>
  <si>
    <t>SALDO</t>
  </si>
  <si>
    <t>A001</t>
  </si>
  <si>
    <t>LAVADORA</t>
  </si>
  <si>
    <t>A002</t>
  </si>
  <si>
    <t>TV</t>
  </si>
  <si>
    <t>A003</t>
  </si>
  <si>
    <t>SECADORA</t>
  </si>
  <si>
    <t>B007</t>
  </si>
  <si>
    <t>ESTUFA</t>
  </si>
  <si>
    <t>FECHA</t>
  </si>
  <si>
    <t>CANTIDAD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</si>
</sst>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784860</xdr:colOff>
      <xdr:row>0</xdr:row>
      <xdr:rowOff>22860</xdr:rowOff>
    </xdr:from>
    <xdr:to>
      <xdr:col>6</xdr:col>
      <xdr:colOff>15240</xdr:colOff>
      <xdr:row>2</xdr:row>
      <xdr:rowOff>160020</xdr:rowOff>
    </xdr:to>
    <xdr:sp macro="" textlink="">
      <xdr:nvSpPr>
        <xdr:cNvPr id="3" name="2 Rectángulo redondeado"/>
        <xdr:cNvSpPr/>
      </xdr:nvSpPr>
      <xdr:spPr>
        <a:xfrm>
          <a:off x="784860" y="22860"/>
          <a:ext cx="3985260" cy="5029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PE" sz="2800" baseline="0"/>
            <a:t>PRODUCTOS</a:t>
          </a:r>
        </a:p>
      </xdr:txBody>
    </xdr:sp>
    <xdr:clientData/>
  </xdr:twoCellAnchor>
  <xdr:twoCellAnchor>
    <xdr:from>
      <xdr:col>7</xdr:col>
      <xdr:colOff>0</xdr:colOff>
      <xdr:row>0</xdr:row>
      <xdr:rowOff>7620</xdr:rowOff>
    </xdr:from>
    <xdr:to>
      <xdr:col>11</xdr:col>
      <xdr:colOff>7620</xdr:colOff>
      <xdr:row>2</xdr:row>
      <xdr:rowOff>144780</xdr:rowOff>
    </xdr:to>
    <xdr:sp macro="" textlink="">
      <xdr:nvSpPr>
        <xdr:cNvPr id="9" name="8 Rectángulo redondeado"/>
        <xdr:cNvSpPr/>
      </xdr:nvSpPr>
      <xdr:spPr>
        <a:xfrm>
          <a:off x="5669280" y="7620"/>
          <a:ext cx="3177540" cy="502920"/>
        </a:xfrm>
        <a:prstGeom prst="roundRect">
          <a:avLst/>
        </a:prstGeom>
        <a:solidFill>
          <a:srgbClr val="00B05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2800" b="0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ENTRADAS</a:t>
          </a:r>
        </a:p>
      </xdr:txBody>
    </xdr:sp>
    <xdr:clientData/>
  </xdr:twoCellAnchor>
  <xdr:twoCellAnchor>
    <xdr:from>
      <xdr:col>12</xdr:col>
      <xdr:colOff>0</xdr:colOff>
      <xdr:row>0</xdr:row>
      <xdr:rowOff>0</xdr:rowOff>
    </xdr:from>
    <xdr:to>
      <xdr:col>16</xdr:col>
      <xdr:colOff>121920</xdr:colOff>
      <xdr:row>2</xdr:row>
      <xdr:rowOff>137160</xdr:rowOff>
    </xdr:to>
    <xdr:sp macro="" textlink="">
      <xdr:nvSpPr>
        <xdr:cNvPr id="12" name="11 Rectángulo redondeado"/>
        <xdr:cNvSpPr/>
      </xdr:nvSpPr>
      <xdr:spPr>
        <a:xfrm>
          <a:off x="9745980" y="0"/>
          <a:ext cx="3291840" cy="502920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PE" sz="2800" b="0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SALIDAS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PRODUCTOS" displayName="PRODUCTOS" ref="B4:F8" totalsRowShown="0" headerRowDxfId="5">
  <autoFilter ref="B4:F8"/>
  <tableColumns count="5">
    <tableColumn id="1" name="CODIGO"/>
    <tableColumn id="2" name="DESCRIPCIÓN"/>
    <tableColumn id="3" name="ENTRADAS" dataDxfId="2">
      <calculatedColumnFormula>SUMIF(ENTRADAS[CODIGO],PRODUCTOS[CODIGO],ENTRADAS[CANTIDAD])</calculatedColumnFormula>
    </tableColumn>
    <tableColumn id="4" name="SALIDAS" dataDxfId="1">
      <calculatedColumnFormula>SUMIF(SALIDAS[CODIGO],PRODUCTOS[CODIGO],SALIDAS[CANTIDAD])</calculatedColumnFormula>
    </tableColumn>
    <tableColumn id="5" name="SALDO" dataDxfId="0">
      <calculatedColumnFormula>PRODUCTOS[ENTRADAS]-PRODUCTOS[SALIDAS]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ENTRADAS" displayName="ENTRADAS" ref="H4:K18" totalsRowShown="0" headerRowDxfId="4">
  <autoFilter ref="H4:K18"/>
  <tableColumns count="4">
    <tableColumn id="1" name="CODIGO"/>
    <tableColumn id="2" name="DESCRIPCIÓN">
      <calculatedColumnFormula>VLOOKUP(ENTRADAS[CODIGO],PRODUCTOS[],2,FALSE)</calculatedColumnFormula>
    </tableColumn>
    <tableColumn id="3" name="FECHA"/>
    <tableColumn id="4" name="CANTIDAD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SALIDAS" displayName="SALIDAS" ref="M4:P18" totalsRowShown="0" headerRowDxfId="3">
  <autoFilter ref="M4:P18"/>
  <tableColumns count="4">
    <tableColumn id="1" name="CODIGO"/>
    <tableColumn id="2" name="DESCRIPCIÓN">
      <calculatedColumnFormula>VLOOKUP(SALIDAS[CODIGO],PRODUCTOS[],2,FALSE)</calculatedColumnFormula>
    </tableColumn>
    <tableColumn id="3" name="FECHA"/>
    <tableColumn id="4" name="CANTIDA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P18"/>
  <sheetViews>
    <sheetView tabSelected="1" workbookViewId="0">
      <selection activeCell="F5" sqref="F5:F8"/>
    </sheetView>
  </sheetViews>
  <sheetFormatPr baseColWidth="10" defaultRowHeight="14.4" x14ac:dyDescent="0.3"/>
  <cols>
    <col min="3" max="3" width="14.33203125" customWidth="1"/>
    <col min="4" max="4" width="12" customWidth="1"/>
    <col min="9" max="9" width="14.33203125" customWidth="1"/>
    <col min="14" max="14" width="14.33203125" customWidth="1"/>
  </cols>
  <sheetData>
    <row r="4" spans="2:16" x14ac:dyDescent="0.3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H4" s="1" t="s">
        <v>0</v>
      </c>
      <c r="I4" s="1" t="s">
        <v>1</v>
      </c>
      <c r="J4" s="1" t="s">
        <v>13</v>
      </c>
      <c r="K4" s="1" t="s">
        <v>14</v>
      </c>
      <c r="M4" s="1" t="s">
        <v>0</v>
      </c>
      <c r="N4" s="1" t="s">
        <v>1</v>
      </c>
      <c r="O4" s="1" t="s">
        <v>13</v>
      </c>
      <c r="P4" s="1" t="s">
        <v>14</v>
      </c>
    </row>
    <row r="5" spans="2:16" x14ac:dyDescent="0.3">
      <c r="B5" t="s">
        <v>5</v>
      </c>
      <c r="C5" t="s">
        <v>6</v>
      </c>
      <c r="D5">
        <f>SUMIF(ENTRADAS[CODIGO],PRODUCTOS[CODIGO],ENTRADAS[CANTIDAD])</f>
        <v>10</v>
      </c>
      <c r="E5">
        <f>SUMIF(SALIDAS[CODIGO],PRODUCTOS[CODIGO],SALIDAS[CANTIDAD])</f>
        <v>2</v>
      </c>
      <c r="F5">
        <f>PRODUCTOS[ENTRADAS]-PRODUCTOS[SALIDAS]</f>
        <v>8</v>
      </c>
      <c r="H5" t="s">
        <v>5</v>
      </c>
      <c r="I5" t="str">
        <f>VLOOKUP(ENTRADAS[CODIGO],PRODUCTOS[],2,FALSE)</f>
        <v>LAVADORA</v>
      </c>
      <c r="J5" s="2">
        <v>44208</v>
      </c>
      <c r="K5">
        <v>10</v>
      </c>
      <c r="M5" t="s">
        <v>5</v>
      </c>
      <c r="N5" t="str">
        <f>VLOOKUP(SALIDAS[CODIGO],PRODUCTOS[],2,FALSE)</f>
        <v>LAVADORA</v>
      </c>
      <c r="O5" s="2">
        <v>44209</v>
      </c>
      <c r="P5">
        <v>2</v>
      </c>
    </row>
    <row r="6" spans="2:16" x14ac:dyDescent="0.3">
      <c r="B6" t="s">
        <v>7</v>
      </c>
      <c r="C6" t="s">
        <v>8</v>
      </c>
      <c r="D6">
        <f>SUMIF(ENTRADAS[CODIGO],PRODUCTOS[CODIGO],ENTRADAS[CANTIDAD])</f>
        <v>0</v>
      </c>
      <c r="E6">
        <f>SUMIF(SALIDAS[CODIGO],PRODUCTOS[CODIGO],SALIDAS[CANTIDAD])</f>
        <v>0</v>
      </c>
      <c r="F6">
        <f>PRODUCTOS[ENTRADAS]-PRODUCTOS[SALIDAS]</f>
        <v>0</v>
      </c>
      <c r="I6" t="e">
        <f>VLOOKUP(ENTRADAS[CODIGO],PRODUCTOS[],2,FALSE)</f>
        <v>#N/A</v>
      </c>
      <c r="N6" t="e">
        <f>VLOOKUP(SALIDAS[CODIGO],PRODUCTOS[],2,FALSE)</f>
        <v>#N/A</v>
      </c>
    </row>
    <row r="7" spans="2:16" x14ac:dyDescent="0.3">
      <c r="B7" t="s">
        <v>9</v>
      </c>
      <c r="C7" t="s">
        <v>10</v>
      </c>
      <c r="D7">
        <f>SUMIF(ENTRADAS[CODIGO],PRODUCTOS[CODIGO],ENTRADAS[CANTIDAD])</f>
        <v>0</v>
      </c>
      <c r="E7">
        <f>SUMIF(SALIDAS[CODIGO],PRODUCTOS[CODIGO],SALIDAS[CANTIDAD])</f>
        <v>0</v>
      </c>
      <c r="F7">
        <f>PRODUCTOS[ENTRADAS]-PRODUCTOS[SALIDAS]</f>
        <v>0</v>
      </c>
      <c r="I7" t="e">
        <f>VLOOKUP(ENTRADAS[CODIGO],PRODUCTOS[],2,FALSE)</f>
        <v>#N/A</v>
      </c>
      <c r="N7" t="e">
        <f>VLOOKUP(SALIDAS[CODIGO],PRODUCTOS[],2,FALSE)</f>
        <v>#N/A</v>
      </c>
    </row>
    <row r="8" spans="2:16" x14ac:dyDescent="0.3">
      <c r="B8" t="s">
        <v>11</v>
      </c>
      <c r="C8" t="s">
        <v>12</v>
      </c>
      <c r="D8">
        <f>SUMIF(ENTRADAS[CODIGO],PRODUCTOS[CODIGO],ENTRADAS[CANTIDAD])</f>
        <v>0</v>
      </c>
      <c r="E8">
        <f>SUMIF(SALIDAS[CODIGO],PRODUCTOS[CODIGO],SALIDAS[CANTIDAD])</f>
        <v>0</v>
      </c>
      <c r="F8">
        <f>PRODUCTOS[ENTRADAS]-PRODUCTOS[SALIDAS]</f>
        <v>0</v>
      </c>
      <c r="I8" t="e">
        <f>VLOOKUP(ENTRADAS[CODIGO],PRODUCTOS[],2,FALSE)</f>
        <v>#N/A</v>
      </c>
      <c r="N8" t="e">
        <f>VLOOKUP(SALIDAS[CODIGO],PRODUCTOS[],2,FALSE)</f>
        <v>#N/A</v>
      </c>
    </row>
    <row r="9" spans="2:16" x14ac:dyDescent="0.3">
      <c r="I9" t="e">
        <f>VLOOKUP(ENTRADAS[CODIGO],PRODUCTOS[],2,FALSE)</f>
        <v>#N/A</v>
      </c>
      <c r="N9" t="e">
        <f>VLOOKUP(SALIDAS[CODIGO],PRODUCTOS[],2,FALSE)</f>
        <v>#N/A</v>
      </c>
    </row>
    <row r="10" spans="2:16" x14ac:dyDescent="0.3">
      <c r="I10" t="e">
        <f>VLOOKUP(ENTRADAS[CODIGO],PRODUCTOS[],2,FALSE)</f>
        <v>#N/A</v>
      </c>
      <c r="N10" t="e">
        <f>VLOOKUP(SALIDAS[CODIGO],PRODUCTOS[],2,FALSE)</f>
        <v>#N/A</v>
      </c>
    </row>
    <row r="11" spans="2:16" x14ac:dyDescent="0.3">
      <c r="I11" t="e">
        <f>VLOOKUP(ENTRADAS[CODIGO],PRODUCTOS[],2,FALSE)</f>
        <v>#N/A</v>
      </c>
      <c r="N11" t="e">
        <f>VLOOKUP(SALIDAS[CODIGO],PRODUCTOS[],2,FALSE)</f>
        <v>#N/A</v>
      </c>
    </row>
    <row r="12" spans="2:16" x14ac:dyDescent="0.3">
      <c r="I12" t="e">
        <f>VLOOKUP(ENTRADAS[CODIGO],PRODUCTOS[],2,FALSE)</f>
        <v>#N/A</v>
      </c>
      <c r="N12" t="e">
        <f>VLOOKUP(SALIDAS[CODIGO],PRODUCTOS[],2,FALSE)</f>
        <v>#N/A</v>
      </c>
    </row>
    <row r="13" spans="2:16" x14ac:dyDescent="0.3">
      <c r="I13" t="e">
        <f>VLOOKUP(ENTRADAS[CODIGO],PRODUCTOS[],2,FALSE)</f>
        <v>#N/A</v>
      </c>
      <c r="N13" t="e">
        <f>VLOOKUP(SALIDAS[CODIGO],PRODUCTOS[],2,FALSE)</f>
        <v>#N/A</v>
      </c>
    </row>
    <row r="14" spans="2:16" x14ac:dyDescent="0.3">
      <c r="I14" t="e">
        <f>VLOOKUP(ENTRADAS[CODIGO],PRODUCTOS[],2,FALSE)</f>
        <v>#N/A</v>
      </c>
      <c r="N14" t="e">
        <f>VLOOKUP(SALIDAS[CODIGO],PRODUCTOS[],2,FALSE)</f>
        <v>#N/A</v>
      </c>
    </row>
    <row r="15" spans="2:16" x14ac:dyDescent="0.3">
      <c r="I15" t="e">
        <f>VLOOKUP(ENTRADAS[CODIGO],PRODUCTOS[],2,FALSE)</f>
        <v>#N/A</v>
      </c>
      <c r="N15" t="e">
        <f>VLOOKUP(SALIDAS[CODIGO],PRODUCTOS[],2,FALSE)</f>
        <v>#N/A</v>
      </c>
    </row>
    <row r="16" spans="2:16" x14ac:dyDescent="0.3">
      <c r="I16" t="e">
        <f>VLOOKUP(ENTRADAS[CODIGO],PRODUCTOS[],2,FALSE)</f>
        <v>#N/A</v>
      </c>
      <c r="N16" t="e">
        <f>VLOOKUP(SALIDAS[CODIGO],PRODUCTOS[],2,FALSE)</f>
        <v>#N/A</v>
      </c>
    </row>
    <row r="17" spans="9:14" x14ac:dyDescent="0.3">
      <c r="I17" t="e">
        <f>VLOOKUP(ENTRADAS[CODIGO],PRODUCTOS[],2,FALSE)</f>
        <v>#N/A</v>
      </c>
      <c r="N17" t="e">
        <f>VLOOKUP(SALIDAS[CODIGO],PRODUCTOS[],2,FALSE)</f>
        <v>#N/A</v>
      </c>
    </row>
    <row r="18" spans="9:14" x14ac:dyDescent="0.3">
      <c r="I18" t="e">
        <f>VLOOKUP(ENTRADAS[CODIGO],PRODUCTOS[],2,FALSE)</f>
        <v>#N/A</v>
      </c>
      <c r="N18" t="e">
        <f>VLOOKUP(SALIDAS[CODIGO],PRODUCTOS[],2,FALSE)</f>
        <v>#N/A</v>
      </c>
    </row>
  </sheetData>
  <pageMargins left="0.7" right="0.7" top="0.75" bottom="0.75" header="0.3" footer="0.3"/>
  <pageSetup orientation="portrait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2021-07-21T15:14:52Z</dcterms:created>
  <dcterms:modified xsi:type="dcterms:W3CDTF">2021-07-21T16:19:22Z</dcterms:modified>
</cp:coreProperties>
</file>